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CO2 House" sheetId="3" r:id="rId1"/>
    <sheet name="Graph CO2 House" sheetId="4" r:id="rId2"/>
    <sheet name="CO2 Tax" sheetId="5" r:id="rId3"/>
  </sheets>
  <calcPr calcId="145621"/>
</workbook>
</file>

<file path=xl/calcChain.xml><?xml version="1.0" encoding="utf-8"?>
<calcChain xmlns="http://schemas.openxmlformats.org/spreadsheetml/2006/main">
  <c r="G18" i="3" l="1"/>
  <c r="H10" i="3" l="1"/>
  <c r="H11" i="3"/>
  <c r="H12" i="3"/>
  <c r="G26" i="3" l="1"/>
  <c r="C7" i="5" l="1"/>
  <c r="E7" i="5" s="1"/>
  <c r="C6" i="5"/>
  <c r="E6" i="5" s="1"/>
  <c r="F8" i="3" l="1"/>
  <c r="F22" i="3" l="1"/>
  <c r="E14" i="3" l="1"/>
  <c r="H9" i="3"/>
  <c r="H7" i="3"/>
  <c r="F24" i="3"/>
  <c r="F23" i="3"/>
  <c r="C8" i="5" s="1"/>
  <c r="E8" i="5" s="1"/>
  <c r="G22" i="3"/>
  <c r="G20" i="3"/>
  <c r="G19" i="3"/>
  <c r="H14" i="3" l="1"/>
  <c r="G24" i="3"/>
  <c r="G25" i="3"/>
  <c r="C9" i="5"/>
  <c r="E9" i="5" s="1"/>
  <c r="F21" i="3"/>
  <c r="C5" i="5" s="1"/>
  <c r="E5" i="5" s="1"/>
  <c r="G23" i="3"/>
  <c r="E10" i="5" l="1"/>
  <c r="G21" i="3"/>
  <c r="G28" i="3" s="1"/>
</calcChain>
</file>

<file path=xl/sharedStrings.xml><?xml version="1.0" encoding="utf-8"?>
<sst xmlns="http://schemas.openxmlformats.org/spreadsheetml/2006/main" count="93" uniqueCount="74">
  <si>
    <t>kg CO2</t>
  </si>
  <si>
    <t>Electric</t>
  </si>
  <si>
    <t>1 kg coal</t>
  </si>
  <si>
    <t>1 l kerosene</t>
  </si>
  <si>
    <t>Units/Yr</t>
  </si>
  <si>
    <t>Natural gas</t>
  </si>
  <si>
    <t>Marine</t>
  </si>
  <si>
    <t>Other</t>
  </si>
  <si>
    <t>Lights &amp; power</t>
  </si>
  <si>
    <t>Gasoline</t>
  </si>
  <si>
    <t>Kerosene</t>
  </si>
  <si>
    <t>l/100km</t>
  </si>
  <si>
    <t>km/yr</t>
  </si>
  <si>
    <t>Total</t>
  </si>
  <si>
    <t>Units</t>
  </si>
  <si>
    <t>Fuel</t>
  </si>
  <si>
    <t>kWhr</t>
  </si>
  <si>
    <t>l.</t>
  </si>
  <si>
    <t>1 kWhr (Ontario)*</t>
  </si>
  <si>
    <t>Elect</t>
  </si>
  <si>
    <t>Qty</t>
  </si>
  <si>
    <t>$/unit</t>
  </si>
  <si>
    <t>CO2/Yr (kg)</t>
  </si>
  <si>
    <t xml:space="preserve">Auto 3 </t>
  </si>
  <si>
    <t>Fuel Type</t>
  </si>
  <si>
    <t>Air (med.haul, A330)</t>
  </si>
  <si>
    <t xml:space="preserve">Transport - Auto </t>
  </si>
  <si>
    <t>Transport - Air</t>
  </si>
  <si>
    <t>Transport - Marine</t>
  </si>
  <si>
    <t>Diesel</t>
  </si>
  <si>
    <t>Other - BBQ</t>
  </si>
  <si>
    <t>Other - Snow blower</t>
  </si>
  <si>
    <t>1 kg propane</t>
  </si>
  <si>
    <t>Propane</t>
  </si>
  <si>
    <t>kg</t>
  </si>
  <si>
    <t xml:space="preserve">Fuel </t>
  </si>
  <si>
    <t>Natural Gas (m3)</t>
  </si>
  <si>
    <t>Propane (kg)</t>
  </si>
  <si>
    <t>Kerosne (l)</t>
  </si>
  <si>
    <t>Diesel (l)</t>
  </si>
  <si>
    <t>$</t>
  </si>
  <si>
    <t>Total paid</t>
  </si>
  <si>
    <t>Net</t>
  </si>
  <si>
    <t>1 l gasoline</t>
  </si>
  <si>
    <t>Phase 1</t>
  </si>
  <si>
    <t>Phase 2</t>
  </si>
  <si>
    <t>Gasoline (l)</t>
  </si>
  <si>
    <t>1 l diesel</t>
  </si>
  <si>
    <t xml:space="preserve">Gasoline </t>
  </si>
  <si>
    <t>1 l Ethanol</t>
  </si>
  <si>
    <t>Units &amp; conversions Phase 2</t>
  </si>
  <si>
    <t>Tot. l/yr</t>
  </si>
  <si>
    <t>Transport &amp; other</t>
  </si>
  <si>
    <t>Usage &amp; Purpose</t>
  </si>
  <si>
    <t>* Grid 93% CO2 free</t>
  </si>
  <si>
    <t xml:space="preserve">Auto 1 </t>
  </si>
  <si>
    <t xml:space="preserve">Auto 2 </t>
  </si>
  <si>
    <r>
      <t>m</t>
    </r>
    <r>
      <rPr>
        <sz val="16"/>
        <color theme="1"/>
        <rFont val="Calibri"/>
        <family val="2"/>
      </rPr>
      <t>³</t>
    </r>
  </si>
  <si>
    <t>1 l propane = 0.498 kg</t>
  </si>
  <si>
    <t xml:space="preserve">Carbon Tax Credit/Debit $20/MT CO2  </t>
  </si>
  <si>
    <t>Tax credit (line 449)</t>
  </si>
  <si>
    <t>Fuel Source</t>
  </si>
  <si>
    <t>1 m³ gas (15°C, 1 Bar)</t>
  </si>
  <si>
    <t xml:space="preserve"> CO2 emissions/ household kg  </t>
  </si>
  <si>
    <t>Carbon Tax Credit/Debit 2021 - $40/MT CO2</t>
  </si>
  <si>
    <t>$/unit Apr-Mar</t>
  </si>
  <si>
    <t>Petrol (Gas) l</t>
  </si>
  <si>
    <t>Propane (l)</t>
  </si>
  <si>
    <t xml:space="preserve">Natural Gas (m3 15°, 101.325 kPa) </t>
  </si>
  <si>
    <t>Total tax credit (line 449, 2021 tax)*</t>
  </si>
  <si>
    <t>* household of 2 people</t>
  </si>
  <si>
    <t>Heating (space)</t>
  </si>
  <si>
    <t>Heating (water &amp; stove)</t>
  </si>
  <si>
    <t>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</si>
</sst>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4"/>
      <name val="Arial"/>
      <family val="2"/>
    </font>
    <font>
      <sz val="16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0" fillId="0" borderId="0" xfId="0" applyAlignment="1">
      <alignment horizontal="left"/>
    </xf>
    <xf numFmtId="0" fontId="1" fillId="0" borderId="0" xfId="0" applyFont="1" applyBorder="1"/>
    <xf numFmtId="3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/>
    <xf numFmtId="0" fontId="4" fillId="0" borderId="0" xfId="0" applyFont="1"/>
    <xf numFmtId="0" fontId="7" fillId="0" borderId="3" xfId="0" applyFont="1" applyBorder="1"/>
    <xf numFmtId="0" fontId="7" fillId="0" borderId="0" xfId="0" applyFont="1"/>
    <xf numFmtId="0" fontId="7" fillId="0" borderId="4" xfId="0" applyFont="1" applyBorder="1"/>
    <xf numFmtId="0" fontId="8" fillId="0" borderId="5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" xfId="0" applyFont="1" applyBorder="1"/>
    <xf numFmtId="0" fontId="7" fillId="2" borderId="1" xfId="0" applyFont="1" applyFill="1" applyBorder="1"/>
    <xf numFmtId="3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3" fontId="7" fillId="3" borderId="2" xfId="0" applyNumberFormat="1" applyFont="1" applyFill="1" applyBorder="1"/>
    <xf numFmtId="3" fontId="7" fillId="0" borderId="2" xfId="0" applyNumberFormat="1" applyFont="1" applyBorder="1"/>
    <xf numFmtId="2" fontId="7" fillId="3" borderId="2" xfId="0" applyNumberFormat="1" applyFont="1" applyFill="1" applyBorder="1"/>
    <xf numFmtId="1" fontId="7" fillId="0" borderId="2" xfId="0" applyNumberFormat="1" applyFont="1" applyBorder="1"/>
    <xf numFmtId="3" fontId="7" fillId="3" borderId="3" xfId="0" applyNumberFormat="1" applyFont="1" applyFill="1" applyBorder="1"/>
    <xf numFmtId="0" fontId="7" fillId="2" borderId="3" xfId="0" applyFont="1" applyFill="1" applyBorder="1"/>
    <xf numFmtId="3" fontId="9" fillId="0" borderId="3" xfId="0" applyNumberFormat="1" applyFont="1" applyBorder="1" applyAlignment="1">
      <alignment horizontal="left"/>
    </xf>
    <xf numFmtId="3" fontId="7" fillId="0" borderId="3" xfId="0" applyNumberFormat="1" applyFont="1" applyBorder="1"/>
    <xf numFmtId="2" fontId="7" fillId="3" borderId="3" xfId="0" applyNumberFormat="1" applyFont="1" applyFill="1" applyBorder="1"/>
    <xf numFmtId="1" fontId="7" fillId="0" borderId="3" xfId="0" applyNumberFormat="1" applyFont="1" applyBorder="1"/>
    <xf numFmtId="3" fontId="10" fillId="0" borderId="3" xfId="0" applyNumberFormat="1" applyFont="1" applyBorder="1" applyAlignment="1">
      <alignment horizontal="left"/>
    </xf>
    <xf numFmtId="0" fontId="7" fillId="3" borderId="3" xfId="0" applyFont="1" applyFill="1" applyBorder="1"/>
    <xf numFmtId="3" fontId="7" fillId="0" borderId="3" xfId="0" applyNumberFormat="1" applyFont="1" applyBorder="1" applyAlignment="1">
      <alignment horizontal="left"/>
    </xf>
    <xf numFmtId="2" fontId="7" fillId="2" borderId="3" xfId="0" applyNumberFormat="1" applyFont="1" applyFill="1" applyBorder="1"/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3" fontId="8" fillId="0" borderId="3" xfId="0" applyNumberFormat="1" applyFont="1" applyBorder="1"/>
    <xf numFmtId="0" fontId="7" fillId="0" borderId="0" xfId="0" applyFont="1" applyBorder="1"/>
    <xf numFmtId="0" fontId="7" fillId="0" borderId="3" xfId="0" applyFont="1" applyFill="1" applyBorder="1"/>
    <xf numFmtId="0" fontId="12" fillId="0" borderId="0" xfId="0" applyFont="1"/>
    <xf numFmtId="0" fontId="5" fillId="0" borderId="0" xfId="0" applyFont="1" applyBorder="1"/>
    <xf numFmtId="0" fontId="8" fillId="0" borderId="0" xfId="0" applyFont="1" applyBorder="1"/>
    <xf numFmtId="165" fontId="7" fillId="0" borderId="0" xfId="0" applyNumberFormat="1" applyFont="1" applyBorder="1"/>
    <xf numFmtId="165" fontId="7" fillId="0" borderId="0" xfId="0" applyNumberFormat="1" applyFont="1" applyFill="1" applyBorder="1"/>
    <xf numFmtId="0" fontId="1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3" fontId="7" fillId="2" borderId="2" xfId="0" applyNumberFormat="1" applyFont="1" applyFill="1" applyBorder="1"/>
    <xf numFmtId="3" fontId="7" fillId="2" borderId="3" xfId="0" applyNumberFormat="1" applyFont="1" applyFill="1" applyBorder="1" applyAlignment="1">
      <alignment horizontal="left"/>
    </xf>
    <xf numFmtId="3" fontId="7" fillId="2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/>
    <xf numFmtId="0" fontId="14" fillId="0" borderId="0" xfId="0" applyFont="1" applyBorder="1"/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2" fontId="14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0" fillId="0" borderId="0" xfId="0" applyFont="1" applyBorder="1"/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2" borderId="1" xfId="0" applyFont="1" applyFill="1" applyBorder="1"/>
    <xf numFmtId="0" fontId="17" fillId="2" borderId="2" xfId="0" applyFont="1" applyFill="1" applyBorder="1"/>
    <xf numFmtId="1" fontId="17" fillId="2" borderId="2" xfId="0" applyNumberFormat="1" applyFont="1" applyFill="1" applyBorder="1"/>
    <xf numFmtId="164" fontId="17" fillId="2" borderId="2" xfId="0" applyNumberFormat="1" applyFont="1" applyFill="1" applyBorder="1"/>
    <xf numFmtId="2" fontId="17" fillId="2" borderId="2" xfId="0" applyNumberFormat="1" applyFont="1" applyFill="1" applyBorder="1"/>
    <xf numFmtId="0" fontId="17" fillId="2" borderId="3" xfId="0" applyFont="1" applyFill="1" applyBorder="1"/>
    <xf numFmtId="3" fontId="17" fillId="2" borderId="3" xfId="0" applyNumberFormat="1" applyFont="1" applyFill="1" applyBorder="1"/>
    <xf numFmtId="164" fontId="17" fillId="2" borderId="3" xfId="0" applyNumberFormat="1" applyFont="1" applyFill="1" applyBorder="1"/>
    <xf numFmtId="2" fontId="17" fillId="2" borderId="3" xfId="0" applyNumberFormat="1" applyFont="1" applyFill="1" applyBorder="1"/>
    <xf numFmtId="1" fontId="17" fillId="2" borderId="3" xfId="0" applyNumberFormat="1" applyFont="1" applyFill="1" applyBorder="1"/>
    <xf numFmtId="0" fontId="17" fillId="2" borderId="7" xfId="0" applyFont="1" applyFill="1" applyBorder="1"/>
    <xf numFmtId="1" fontId="17" fillId="2" borderId="7" xfId="0" applyNumberFormat="1" applyFont="1" applyFill="1" applyBorder="1"/>
    <xf numFmtId="164" fontId="17" fillId="2" borderId="7" xfId="0" applyNumberFormat="1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164" fontId="17" fillId="2" borderId="6" xfId="0" applyNumberFormat="1" applyFont="1" applyFill="1" applyBorder="1"/>
    <xf numFmtId="2" fontId="17" fillId="2" borderId="6" xfId="0" applyNumberFormat="1" applyFont="1" applyFill="1" applyBorder="1"/>
    <xf numFmtId="0" fontId="17" fillId="2" borderId="8" xfId="0" applyFont="1" applyFill="1" applyBorder="1"/>
    <xf numFmtId="164" fontId="17" fillId="2" borderId="9" xfId="0" applyNumberFormat="1" applyFont="1" applyFill="1" applyBorder="1"/>
    <xf numFmtId="3" fontId="17" fillId="2" borderId="2" xfId="0" applyNumberFormat="1" applyFont="1" applyFill="1" applyBorder="1"/>
    <xf numFmtId="2" fontId="18" fillId="2" borderId="3" xfId="0" applyNumberFormat="1" applyFont="1" applyFill="1" applyBorder="1"/>
    <xf numFmtId="3" fontId="0" fillId="0" borderId="0" xfId="0" applyNumberFormat="1" applyFont="1" applyBorder="1"/>
    <xf numFmtId="0" fontId="0" fillId="0" borderId="3" xfId="0" applyFont="1" applyFill="1" applyBorder="1" applyAlignment="1"/>
    <xf numFmtId="164" fontId="0" fillId="0" borderId="3" xfId="0" applyNumberFormat="1" applyFont="1" applyBorder="1" applyAlignment="1"/>
    <xf numFmtId="0" fontId="0" fillId="0" borderId="3" xfId="0" applyFont="1" applyBorder="1" applyAlignment="1"/>
    <xf numFmtId="0" fontId="5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15" fillId="0" borderId="2" xfId="0" applyFont="1" applyFill="1" applyBorder="1" applyAlignment="1"/>
    <xf numFmtId="164" fontId="15" fillId="0" borderId="2" xfId="0" applyNumberFormat="1" applyFont="1" applyFill="1" applyBorder="1" applyAlignment="1"/>
    <xf numFmtId="0" fontId="15" fillId="0" borderId="3" xfId="0" applyFont="1" applyFill="1" applyBorder="1"/>
    <xf numFmtId="3" fontId="15" fillId="0" borderId="3" xfId="0" applyNumberFormat="1" applyFont="1" applyBorder="1" applyAlignment="1"/>
    <xf numFmtId="164" fontId="15" fillId="0" borderId="3" xfId="0" applyNumberFormat="1" applyFont="1" applyBorder="1" applyAlignment="1"/>
    <xf numFmtId="1" fontId="15" fillId="0" borderId="3" xfId="0" applyNumberFormat="1" applyFont="1" applyBorder="1" applyAlignment="1"/>
    <xf numFmtId="0" fontId="15" fillId="0" borderId="3" xfId="0" applyFont="1" applyFill="1" applyBorder="1" applyAlignment="1"/>
    <xf numFmtId="0" fontId="15" fillId="0" borderId="3" xfId="0" applyFont="1" applyBorder="1" applyAlignment="1"/>
    <xf numFmtId="2" fontId="15" fillId="0" borderId="3" xfId="0" applyNumberFormat="1" applyFont="1" applyBorder="1" applyAlignment="1"/>
    <xf numFmtId="0" fontId="6" fillId="2" borderId="0" xfId="0" applyFont="1" applyFill="1" applyBorder="1"/>
    <xf numFmtId="0" fontId="5" fillId="2" borderId="0" xfId="0" applyFont="1" applyFill="1" applyBorder="1"/>
    <xf numFmtId="0" fontId="19" fillId="2" borderId="3" xfId="0" applyFont="1" applyFill="1" applyBorder="1"/>
    <xf numFmtId="0" fontId="20" fillId="2" borderId="4" xfId="0" applyFont="1" applyFill="1" applyBorder="1" applyAlignment="1">
      <alignment horizontal="center"/>
    </xf>
    <xf numFmtId="0" fontId="6" fillId="2" borderId="3" xfId="0" applyFont="1" applyFill="1" applyBorder="1"/>
    <xf numFmtId="164" fontId="5" fillId="2" borderId="4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3" fontId="7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Household CO2 Emissions kg/yr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073524075619581"/>
          <c:y val="0.20503028578163765"/>
          <c:w val="0.36589755917607075"/>
          <c:h val="0.6957263556732298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1573926243090585E-2"/>
                  <c:y val="-2.6671323806320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3,140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4553715059811075E-2"/>
                  <c:y val="2.61202289472852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799037217122056E-2"/>
                  <c:y val="-1.0566532414554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69358467288363E-2"/>
                  <c:y val="-1.213156132044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093045080970976E-2"/>
                  <c:y val="-4.1842674923027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5.4911432441912503E-2"/>
                  <c:y val="-8.7640468818725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'CO2 House'!$C$18:$C$27</c:f>
              <c:strCache>
                <c:ptCount val="9"/>
                <c:pt idx="0">
                  <c:v>Heating (water &amp; stove)</c:v>
                </c:pt>
                <c:pt idx="1">
                  <c:v>Heating (space)</c:v>
                </c:pt>
                <c:pt idx="2">
                  <c:v>Lights &amp; power</c:v>
                </c:pt>
                <c:pt idx="3">
                  <c:v>Transport - Auto </c:v>
                </c:pt>
                <c:pt idx="4">
                  <c:v>Transport - Auto </c:v>
                </c:pt>
                <c:pt idx="5">
                  <c:v>Transport - Air</c:v>
                </c:pt>
                <c:pt idx="6">
                  <c:v>Transport - Marine</c:v>
                </c:pt>
                <c:pt idx="7">
                  <c:v>Other - Snow blower</c:v>
                </c:pt>
                <c:pt idx="8">
                  <c:v>Other - BBQ</c:v>
                </c:pt>
              </c:strCache>
            </c:strRef>
          </c:cat>
          <c:val>
            <c:numRef>
              <c:f>'CO2 House'!$G$18:$G$27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543211949252616"/>
          <c:y val="0.23389707721365055"/>
          <c:w val="0.20461052443071481"/>
          <c:h val="0.594181162732533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3</xdr:row>
      <xdr:rowOff>45720</xdr:rowOff>
    </xdr:from>
    <xdr:to>
      <xdr:col>10</xdr:col>
      <xdr:colOff>15240</xdr:colOff>
      <xdr:row>22</xdr:row>
      <xdr:rowOff>49530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6"/>
  <sheetViews>
    <sheetView topLeftCell="A16" zoomScale="75" zoomScaleNormal="75" workbookViewId="0">
      <selection activeCell="N15" sqref="N15"/>
    </sheetView>
  </sheetViews>
  <sheetFormatPr defaultRowHeight="14.4" x14ac:dyDescent="0.3"/>
  <cols>
    <col min="3" max="3" width="31.109375" customWidth="1"/>
    <col min="4" max="4" width="24" bestFit="1" customWidth="1"/>
    <col min="5" max="5" width="11.109375" customWidth="1"/>
    <col min="6" max="6" width="12.88671875" customWidth="1"/>
    <col min="7" max="7" width="16.5546875" customWidth="1"/>
    <col min="8" max="8" width="10.77734375" bestFit="1" customWidth="1"/>
    <col min="9" max="9" width="3.5546875" customWidth="1"/>
    <col min="10" max="10" width="32" customWidth="1"/>
    <col min="11" max="11" width="11.77734375" customWidth="1"/>
    <col min="12" max="12" width="14.33203125" bestFit="1" customWidth="1"/>
    <col min="13" max="13" width="15" bestFit="1" customWidth="1"/>
    <col min="14" max="14" width="3.88671875" customWidth="1"/>
    <col min="15" max="15" width="37.88671875" customWidth="1"/>
    <col min="16" max="16" width="8.6640625" bestFit="1" customWidth="1"/>
    <col min="17" max="17" width="12.109375" bestFit="1" customWidth="1"/>
    <col min="18" max="18" width="11.44140625" bestFit="1" customWidth="1"/>
    <col min="19" max="19" width="16.5546875" bestFit="1" customWidth="1"/>
  </cols>
  <sheetData>
    <row r="2" spans="2:14" ht="17.399999999999999" x14ac:dyDescent="0.3">
      <c r="C2" s="45" t="s">
        <v>63</v>
      </c>
    </row>
    <row r="3" spans="2:14" ht="17.399999999999999" x14ac:dyDescent="0.3">
      <c r="C3" s="14"/>
    </row>
    <row r="4" spans="2:14" ht="21" x14ac:dyDescent="0.4">
      <c r="C4" s="15" t="s">
        <v>44</v>
      </c>
      <c r="D4" s="16"/>
      <c r="E4" s="16"/>
      <c r="F4" s="16"/>
      <c r="G4" s="16"/>
      <c r="H4" s="16"/>
    </row>
    <row r="5" spans="2:14" ht="21" x14ac:dyDescent="0.4">
      <c r="C5" s="17"/>
      <c r="D5" s="18" t="s">
        <v>52</v>
      </c>
      <c r="E5" s="19"/>
      <c r="F5" s="19"/>
      <c r="G5" s="19"/>
      <c r="H5" s="20"/>
    </row>
    <row r="6" spans="2:14" ht="21.6" thickBot="1" x14ac:dyDescent="0.45">
      <c r="C6" s="21"/>
      <c r="D6" s="21" t="s">
        <v>15</v>
      </c>
      <c r="E6" s="22" t="s">
        <v>12</v>
      </c>
      <c r="F6" s="21" t="s">
        <v>16</v>
      </c>
      <c r="G6" s="22" t="s">
        <v>11</v>
      </c>
      <c r="H6" s="21" t="s">
        <v>51</v>
      </c>
    </row>
    <row r="7" spans="2:14" ht="21.6" thickTop="1" x14ac:dyDescent="0.4">
      <c r="C7" s="23" t="s">
        <v>55</v>
      </c>
      <c r="D7" s="24" t="s">
        <v>9</v>
      </c>
      <c r="E7" s="25"/>
      <c r="F7" s="26"/>
      <c r="G7" s="27"/>
      <c r="H7" s="28">
        <f>E7/100*G7</f>
        <v>0</v>
      </c>
    </row>
    <row r="8" spans="2:14" ht="21" x14ac:dyDescent="0.4">
      <c r="C8" s="15" t="s">
        <v>55</v>
      </c>
      <c r="D8" s="15" t="s">
        <v>19</v>
      </c>
      <c r="E8" s="29"/>
      <c r="F8" s="29">
        <f>E8/38*8.5</f>
        <v>0</v>
      </c>
      <c r="G8" s="30"/>
      <c r="H8" s="15"/>
    </row>
    <row r="9" spans="2:14" ht="21" x14ac:dyDescent="0.4">
      <c r="C9" s="31" t="s">
        <v>56</v>
      </c>
      <c r="D9" s="15" t="s">
        <v>9</v>
      </c>
      <c r="E9" s="29"/>
      <c r="F9" s="32"/>
      <c r="G9" s="33"/>
      <c r="H9" s="34">
        <f>E9/100*G9</f>
        <v>0</v>
      </c>
    </row>
    <row r="10" spans="2:14" ht="21" x14ac:dyDescent="0.4">
      <c r="C10" s="35" t="s">
        <v>23</v>
      </c>
      <c r="D10" s="36"/>
      <c r="E10" s="29"/>
      <c r="F10" s="32"/>
      <c r="G10" s="33"/>
      <c r="H10" s="34">
        <f t="shared" ref="H10:H12" si="0">E10/100*G10</f>
        <v>0</v>
      </c>
    </row>
    <row r="11" spans="2:14" ht="21" x14ac:dyDescent="0.4">
      <c r="C11" s="37" t="s">
        <v>25</v>
      </c>
      <c r="D11" s="15" t="s">
        <v>10</v>
      </c>
      <c r="E11" s="29"/>
      <c r="F11" s="32"/>
      <c r="G11" s="38">
        <v>2.98</v>
      </c>
      <c r="H11" s="34">
        <f t="shared" si="0"/>
        <v>0</v>
      </c>
    </row>
    <row r="12" spans="2:14" ht="21" x14ac:dyDescent="0.4">
      <c r="C12" s="37" t="s">
        <v>6</v>
      </c>
      <c r="D12" s="36"/>
      <c r="E12" s="29"/>
      <c r="F12" s="32"/>
      <c r="G12" s="33">
        <v>3</v>
      </c>
      <c r="H12" s="34">
        <f t="shared" si="0"/>
        <v>0</v>
      </c>
    </row>
    <row r="13" spans="2:14" ht="21" x14ac:dyDescent="0.4">
      <c r="C13" s="39" t="s">
        <v>7</v>
      </c>
      <c r="D13" s="15"/>
      <c r="E13" s="29"/>
      <c r="F13" s="32"/>
      <c r="G13" s="33"/>
      <c r="H13" s="34"/>
    </row>
    <row r="14" spans="2:14" ht="21" x14ac:dyDescent="0.4">
      <c r="C14" s="40" t="s">
        <v>13</v>
      </c>
      <c r="D14" s="41"/>
      <c r="E14" s="42">
        <f>SUM(E7:E13)</f>
        <v>0</v>
      </c>
      <c r="F14" s="42"/>
      <c r="G14" s="42"/>
      <c r="H14" s="42">
        <f t="shared" ref="H14" si="1">SUM(H7:H13)</f>
        <v>0</v>
      </c>
    </row>
    <row r="15" spans="2:14" x14ac:dyDescent="0.3">
      <c r="G15" s="9"/>
    </row>
    <row r="16" spans="2:14" ht="21" x14ac:dyDescent="0.4">
      <c r="B16" s="10"/>
      <c r="C16" s="15" t="s">
        <v>45</v>
      </c>
      <c r="H16" s="1"/>
      <c r="J16" s="117" t="s">
        <v>50</v>
      </c>
      <c r="K16" s="118"/>
      <c r="L16" s="43"/>
      <c r="M16" s="43"/>
      <c r="N16" s="4"/>
    </row>
    <row r="17" spans="2:20" ht="21.6" thickBot="1" x14ac:dyDescent="0.45">
      <c r="B17" s="4"/>
      <c r="C17" s="22" t="s">
        <v>53</v>
      </c>
      <c r="D17" s="53" t="s">
        <v>24</v>
      </c>
      <c r="E17" s="53" t="s">
        <v>14</v>
      </c>
      <c r="F17" s="22" t="s">
        <v>4</v>
      </c>
      <c r="G17" s="22" t="s">
        <v>22</v>
      </c>
      <c r="J17" s="119" t="s">
        <v>61</v>
      </c>
      <c r="K17" s="120" t="s">
        <v>0</v>
      </c>
      <c r="L17" s="50"/>
      <c r="M17" s="47"/>
      <c r="N17" s="4"/>
    </row>
    <row r="18" spans="2:20" ht="21.6" thickTop="1" x14ac:dyDescent="0.4">
      <c r="B18" s="3"/>
      <c r="C18" s="127" t="s">
        <v>72</v>
      </c>
      <c r="D18" s="54"/>
      <c r="E18" s="128" t="s">
        <v>73</v>
      </c>
      <c r="F18" s="55"/>
      <c r="G18" s="56">
        <f>F18*K19</f>
        <v>0</v>
      </c>
      <c r="J18" s="121" t="s">
        <v>18</v>
      </c>
      <c r="K18" s="122">
        <v>3.32E-2</v>
      </c>
      <c r="L18" s="51"/>
      <c r="M18" s="48"/>
      <c r="N18" s="4"/>
    </row>
    <row r="19" spans="2:20" ht="21" x14ac:dyDescent="0.4">
      <c r="B19" s="5"/>
      <c r="C19" s="30" t="s">
        <v>71</v>
      </c>
      <c r="D19" s="57" t="s">
        <v>5</v>
      </c>
      <c r="E19" s="58" t="s">
        <v>57</v>
      </c>
      <c r="F19" s="59"/>
      <c r="G19" s="60">
        <f>F19*K19</f>
        <v>0</v>
      </c>
      <c r="J19" s="121" t="s">
        <v>62</v>
      </c>
      <c r="K19" s="122">
        <v>2.06</v>
      </c>
      <c r="L19" s="51"/>
      <c r="M19" s="48"/>
      <c r="N19" s="4"/>
    </row>
    <row r="20" spans="2:20" ht="21" x14ac:dyDescent="0.4">
      <c r="B20" s="3"/>
      <c r="C20" s="30" t="s">
        <v>8</v>
      </c>
      <c r="D20" s="57" t="s">
        <v>1</v>
      </c>
      <c r="E20" s="58" t="s">
        <v>16</v>
      </c>
      <c r="F20" s="59"/>
      <c r="G20" s="60">
        <f>F20*K18</f>
        <v>0</v>
      </c>
      <c r="J20" s="121" t="s">
        <v>43</v>
      </c>
      <c r="K20" s="122">
        <v>2.4300000000000002</v>
      </c>
      <c r="L20" s="51"/>
      <c r="M20" s="48"/>
      <c r="N20" s="4"/>
    </row>
    <row r="21" spans="2:20" ht="21" x14ac:dyDescent="0.4">
      <c r="B21" s="3"/>
      <c r="C21" s="61" t="s">
        <v>26</v>
      </c>
      <c r="D21" s="61" t="s">
        <v>48</v>
      </c>
      <c r="E21" s="62" t="s">
        <v>17</v>
      </c>
      <c r="F21" s="63">
        <f>H7+H9+H10</f>
        <v>0</v>
      </c>
      <c r="G21" s="60">
        <f>F21*K20</f>
        <v>0</v>
      </c>
      <c r="J21" s="123" t="s">
        <v>3</v>
      </c>
      <c r="K21" s="122">
        <v>2.5299999999999998</v>
      </c>
      <c r="L21" s="51"/>
      <c r="M21" s="48"/>
      <c r="N21" s="4"/>
      <c r="S21" s="4"/>
      <c r="T21" s="4"/>
    </row>
    <row r="22" spans="2:20" ht="21" x14ac:dyDescent="0.4">
      <c r="B22" s="3"/>
      <c r="C22" s="61" t="s">
        <v>26</v>
      </c>
      <c r="D22" s="61" t="s">
        <v>1</v>
      </c>
      <c r="E22" s="62" t="s">
        <v>16</v>
      </c>
      <c r="F22" s="63">
        <f>F8</f>
        <v>0</v>
      </c>
      <c r="G22" s="60">
        <f>F22*K18</f>
        <v>0</v>
      </c>
      <c r="J22" s="121" t="s">
        <v>47</v>
      </c>
      <c r="K22" s="122">
        <v>2.665</v>
      </c>
      <c r="L22" s="51"/>
      <c r="M22" s="48"/>
      <c r="N22" s="4"/>
      <c r="S22" s="4"/>
      <c r="T22" s="4"/>
    </row>
    <row r="23" spans="2:20" ht="21" x14ac:dyDescent="0.4">
      <c r="B23" s="3"/>
      <c r="C23" s="30" t="s">
        <v>27</v>
      </c>
      <c r="D23" s="61" t="s">
        <v>10</v>
      </c>
      <c r="E23" s="62" t="s">
        <v>17</v>
      </c>
      <c r="F23" s="63">
        <f>H11</f>
        <v>0</v>
      </c>
      <c r="G23" s="60">
        <f>F23*K21</f>
        <v>0</v>
      </c>
      <c r="J23" s="121" t="s">
        <v>2</v>
      </c>
      <c r="K23" s="122">
        <v>3.43</v>
      </c>
      <c r="L23" s="51"/>
      <c r="M23" s="48"/>
      <c r="N23" s="4"/>
      <c r="S23" s="4"/>
      <c r="T23" s="4"/>
    </row>
    <row r="24" spans="2:20" ht="21" x14ac:dyDescent="0.4">
      <c r="B24" s="6"/>
      <c r="C24" s="30" t="s">
        <v>28</v>
      </c>
      <c r="D24" s="61" t="s">
        <v>29</v>
      </c>
      <c r="E24" s="62" t="s">
        <v>17</v>
      </c>
      <c r="F24" s="63">
        <f>H12</f>
        <v>0</v>
      </c>
      <c r="G24" s="60">
        <f>F24*K22</f>
        <v>0</v>
      </c>
      <c r="J24" s="123" t="s">
        <v>32</v>
      </c>
      <c r="K24" s="122">
        <v>3</v>
      </c>
      <c r="L24" s="51"/>
      <c r="M24" s="48"/>
      <c r="N24" s="4"/>
      <c r="S24" s="4"/>
      <c r="T24" s="4"/>
    </row>
    <row r="25" spans="2:20" ht="21" x14ac:dyDescent="0.4">
      <c r="B25" s="6"/>
      <c r="C25" s="30" t="s">
        <v>31</v>
      </c>
      <c r="D25" s="61" t="s">
        <v>9</v>
      </c>
      <c r="E25" s="62" t="s">
        <v>17</v>
      </c>
      <c r="F25" s="63">
        <v>0</v>
      </c>
      <c r="G25" s="60">
        <f>F25*K20</f>
        <v>0</v>
      </c>
      <c r="J25" s="123" t="s">
        <v>49</v>
      </c>
      <c r="K25" s="122">
        <v>1.506</v>
      </c>
      <c r="L25" s="52"/>
      <c r="M25" s="49"/>
      <c r="N25" s="4"/>
      <c r="P25" s="11"/>
      <c r="Q25" s="11"/>
      <c r="R25" s="11"/>
      <c r="S25" s="4"/>
      <c r="T25" s="4"/>
    </row>
    <row r="26" spans="2:20" ht="21" x14ac:dyDescent="0.4">
      <c r="B26" s="6"/>
      <c r="C26" s="30" t="s">
        <v>30</v>
      </c>
      <c r="D26" s="61" t="s">
        <v>33</v>
      </c>
      <c r="E26" s="62" t="s">
        <v>34</v>
      </c>
      <c r="F26" s="63"/>
      <c r="G26" s="60">
        <f>F26*K24</f>
        <v>0</v>
      </c>
      <c r="J26" s="123" t="s">
        <v>58</v>
      </c>
      <c r="K26" s="124">
        <v>1.52</v>
      </c>
      <c r="N26" s="4"/>
      <c r="P26" s="11"/>
      <c r="Q26" s="11"/>
      <c r="R26" s="11"/>
      <c r="S26" s="4"/>
      <c r="T26" s="4"/>
    </row>
    <row r="27" spans="2:20" ht="21" x14ac:dyDescent="0.4">
      <c r="B27" s="6"/>
      <c r="C27" s="30"/>
      <c r="D27" s="61"/>
      <c r="E27" s="61"/>
      <c r="F27" s="63"/>
      <c r="G27" s="60"/>
      <c r="N27" s="4"/>
      <c r="P27" s="11"/>
      <c r="Q27" s="11"/>
      <c r="R27" s="11"/>
      <c r="S27" s="4"/>
      <c r="T27" s="4"/>
    </row>
    <row r="28" spans="2:20" ht="21" x14ac:dyDescent="0.4">
      <c r="B28" s="6"/>
      <c r="C28" s="64" t="s">
        <v>13</v>
      </c>
      <c r="D28" s="65"/>
      <c r="E28" s="64"/>
      <c r="F28" s="64"/>
      <c r="G28" s="66">
        <f>SUM(G18:G27)</f>
        <v>0</v>
      </c>
      <c r="J28" s="44" t="s">
        <v>54</v>
      </c>
      <c r="N28" s="4"/>
      <c r="P28" s="11"/>
      <c r="Q28" s="11"/>
      <c r="R28" s="11"/>
      <c r="S28" s="4"/>
      <c r="T28" s="4"/>
    </row>
    <row r="29" spans="2:20" ht="21" x14ac:dyDescent="0.4">
      <c r="B29" s="7"/>
      <c r="C29" s="15"/>
      <c r="D29" s="15"/>
      <c r="E29" s="15"/>
      <c r="F29" s="15"/>
      <c r="G29" s="15"/>
      <c r="H29" s="46"/>
      <c r="N29" s="4"/>
      <c r="P29" s="4"/>
      <c r="Q29" s="4"/>
      <c r="R29" s="11"/>
      <c r="S29" s="4"/>
      <c r="T29" s="4"/>
    </row>
    <row r="30" spans="2:20" x14ac:dyDescent="0.3">
      <c r="B30" s="4"/>
      <c r="J30" s="4"/>
      <c r="K30" s="5"/>
      <c r="L30" s="5"/>
      <c r="M30" s="4"/>
      <c r="N30" s="4"/>
      <c r="P30" s="4"/>
      <c r="Q30" s="4"/>
      <c r="R30" s="4"/>
      <c r="S30" s="4"/>
      <c r="T30" s="4"/>
    </row>
    <row r="31" spans="2:20" x14ac:dyDescent="0.3">
      <c r="B31" s="8"/>
      <c r="J31" s="67"/>
      <c r="K31" s="68"/>
      <c r="L31" s="69"/>
      <c r="M31" s="70"/>
      <c r="N31" s="4"/>
      <c r="P31" s="12"/>
      <c r="Q31" s="4"/>
      <c r="R31" s="4"/>
      <c r="S31" s="4"/>
      <c r="T31" s="4"/>
    </row>
    <row r="32" spans="2:20" x14ac:dyDescent="0.3">
      <c r="B32" s="2"/>
      <c r="J32" s="67"/>
      <c r="K32" s="68"/>
      <c r="L32" s="69"/>
      <c r="M32" s="70"/>
      <c r="N32" s="4"/>
      <c r="P32" s="125"/>
      <c r="Q32" s="126"/>
      <c r="R32" s="126"/>
      <c r="S32" s="126"/>
      <c r="T32" s="126"/>
    </row>
    <row r="33" spans="10:20" x14ac:dyDescent="0.3">
      <c r="J33" s="67"/>
      <c r="K33" s="68"/>
      <c r="L33" s="71"/>
      <c r="M33" s="70"/>
      <c r="N33" s="4"/>
      <c r="P33" s="126"/>
      <c r="Q33" s="126"/>
      <c r="R33" s="126"/>
      <c r="S33" s="126"/>
      <c r="T33" s="126"/>
    </row>
    <row r="34" spans="10:20" x14ac:dyDescent="0.3">
      <c r="J34" s="67"/>
      <c r="K34" s="68"/>
      <c r="L34" s="71"/>
      <c r="M34" s="70"/>
      <c r="N34" s="4"/>
    </row>
    <row r="35" spans="10:20" x14ac:dyDescent="0.3">
      <c r="J35" s="72"/>
      <c r="K35" s="68"/>
      <c r="L35" s="69"/>
      <c r="M35" s="70"/>
      <c r="N35" s="13"/>
    </row>
    <row r="36" spans="10:20" x14ac:dyDescent="0.3">
      <c r="J36" s="72"/>
      <c r="K36" s="68"/>
      <c r="L36" s="69"/>
      <c r="M36" s="70"/>
    </row>
    <row r="37" spans="10:20" x14ac:dyDescent="0.3">
      <c r="J37" s="73"/>
      <c r="K37" s="68"/>
      <c r="L37" s="69"/>
      <c r="M37" s="70"/>
      <c r="P37" s="3"/>
    </row>
    <row r="38" spans="10:20" x14ac:dyDescent="0.3">
      <c r="J38" s="72"/>
      <c r="K38" s="68"/>
      <c r="L38" s="69"/>
      <c r="M38" s="70"/>
    </row>
    <row r="39" spans="10:20" x14ac:dyDescent="0.3">
      <c r="J39" s="73"/>
      <c r="K39" s="68"/>
      <c r="L39" s="69"/>
      <c r="M39" s="70"/>
    </row>
    <row r="40" spans="10:20" x14ac:dyDescent="0.3">
      <c r="J40" s="73"/>
      <c r="K40" s="68"/>
      <c r="L40" s="69"/>
      <c r="M40" s="70"/>
    </row>
    <row r="41" spans="10:20" x14ac:dyDescent="0.3">
      <c r="J41" s="72"/>
      <c r="K41" s="74"/>
      <c r="L41" s="75"/>
      <c r="M41" s="70"/>
    </row>
    <row r="42" spans="10:20" x14ac:dyDescent="0.3">
      <c r="J42" s="72"/>
      <c r="K42" s="74"/>
      <c r="L42" s="75"/>
      <c r="M42" s="70"/>
    </row>
    <row r="43" spans="10:20" x14ac:dyDescent="0.3">
      <c r="J43" s="73"/>
      <c r="K43" s="74"/>
      <c r="L43" s="75"/>
      <c r="M43" s="70"/>
    </row>
    <row r="44" spans="10:20" x14ac:dyDescent="0.3">
      <c r="J44" s="67"/>
      <c r="K44" s="68"/>
      <c r="L44" s="69"/>
      <c r="M44" s="70"/>
    </row>
    <row r="45" spans="10:20" x14ac:dyDescent="0.3">
      <c r="J45" s="67"/>
      <c r="K45" s="68"/>
      <c r="L45" s="71"/>
      <c r="M45" s="70"/>
    </row>
    <row r="46" spans="10:20" x14ac:dyDescent="0.3">
      <c r="J46" s="67"/>
      <c r="K46" s="68"/>
      <c r="L46" s="71"/>
      <c r="M46" s="70"/>
    </row>
  </sheetData>
  <mergeCells count="1">
    <mergeCell ref="P32:T3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1" sqref="M11"/>
    </sheetView>
  </sheetViews>
  <sheetFormatPr defaultRowHeight="14.4" x14ac:dyDescent="0.3"/>
  <cols>
    <col min="10" max="10" width="16.6640625" customWidth="1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workbookViewId="0">
      <selection activeCell="H17" sqref="H17"/>
    </sheetView>
  </sheetViews>
  <sheetFormatPr defaultRowHeight="14.4" x14ac:dyDescent="0.3"/>
  <cols>
    <col min="2" max="2" width="31.109375" customWidth="1"/>
    <col min="3" max="3" width="8.77734375" bestFit="1" customWidth="1"/>
    <col min="4" max="4" width="13.77734375" bestFit="1" customWidth="1"/>
    <col min="5" max="5" width="11.88671875" customWidth="1"/>
  </cols>
  <sheetData>
    <row r="3" spans="2:5" ht="15.6" x14ac:dyDescent="0.3">
      <c r="B3" s="76" t="s">
        <v>59</v>
      </c>
      <c r="C3" s="77"/>
      <c r="D3" s="77"/>
      <c r="E3" s="77"/>
    </row>
    <row r="4" spans="2:5" ht="16.2" thickBot="1" x14ac:dyDescent="0.35">
      <c r="B4" s="78" t="s">
        <v>35</v>
      </c>
      <c r="C4" s="78" t="s">
        <v>20</v>
      </c>
      <c r="D4" s="78" t="s">
        <v>21</v>
      </c>
      <c r="E4" s="78" t="s">
        <v>40</v>
      </c>
    </row>
    <row r="5" spans="2:5" ht="16.2" thickTop="1" x14ac:dyDescent="0.3">
      <c r="B5" s="79" t="s">
        <v>46</v>
      </c>
      <c r="C5" s="80">
        <f>'CO2 House'!F21</f>
        <v>0</v>
      </c>
      <c r="D5" s="81">
        <v>4.2000000000000003E-2</v>
      </c>
      <c r="E5" s="82">
        <f>C5*D5</f>
        <v>0</v>
      </c>
    </row>
    <row r="6" spans="2:5" ht="15.6" x14ac:dyDescent="0.3">
      <c r="B6" s="83" t="s">
        <v>36</v>
      </c>
      <c r="C6" s="84">
        <f>'CO2 House'!F19</f>
        <v>0</v>
      </c>
      <c r="D6" s="85">
        <v>3.9100000000000003E-2</v>
      </c>
      <c r="E6" s="86">
        <f>C6*D6</f>
        <v>0</v>
      </c>
    </row>
    <row r="7" spans="2:5" ht="15.6" x14ac:dyDescent="0.3">
      <c r="B7" s="83" t="s">
        <v>37</v>
      </c>
      <c r="C7" s="87">
        <f>'CO2 House'!F26</f>
        <v>0</v>
      </c>
      <c r="D7" s="85">
        <v>3.1E-2</v>
      </c>
      <c r="E7" s="86">
        <f>C7*D7</f>
        <v>0</v>
      </c>
    </row>
    <row r="8" spans="2:5" ht="15.6" x14ac:dyDescent="0.3">
      <c r="B8" s="83" t="s">
        <v>38</v>
      </c>
      <c r="C8" s="87">
        <f>'CO2 House'!F23</f>
        <v>0</v>
      </c>
      <c r="D8" s="85">
        <v>5.0999999999999997E-2</v>
      </c>
      <c r="E8" s="86">
        <f>C8*D8</f>
        <v>0</v>
      </c>
    </row>
    <row r="9" spans="2:5" ht="15.6" x14ac:dyDescent="0.3">
      <c r="B9" s="88" t="s">
        <v>39</v>
      </c>
      <c r="C9" s="89">
        <f>'CO2 House'!F24</f>
        <v>0</v>
      </c>
      <c r="D9" s="90">
        <v>5.0999999999999997E-2</v>
      </c>
      <c r="E9" s="86">
        <f>C9*D9</f>
        <v>0</v>
      </c>
    </row>
    <row r="10" spans="2:5" ht="15.6" x14ac:dyDescent="0.3">
      <c r="B10" s="91" t="s">
        <v>41</v>
      </c>
      <c r="C10" s="92"/>
      <c r="D10" s="93"/>
      <c r="E10" s="94">
        <f>-SUM(E5:E9)</f>
        <v>0</v>
      </c>
    </row>
    <row r="11" spans="2:5" ht="15.6" x14ac:dyDescent="0.3">
      <c r="B11" s="95" t="s">
        <v>60</v>
      </c>
      <c r="C11" s="84">
        <v>1</v>
      </c>
      <c r="D11" s="96">
        <v>254.1</v>
      </c>
      <c r="E11" s="94"/>
    </row>
    <row r="12" spans="2:5" ht="15.6" x14ac:dyDescent="0.3">
      <c r="B12" s="83" t="s">
        <v>42</v>
      </c>
      <c r="C12" s="97"/>
      <c r="D12" s="81"/>
      <c r="E12" s="98"/>
    </row>
    <row r="14" spans="2:5" ht="18" x14ac:dyDescent="0.35">
      <c r="B14" s="103" t="s">
        <v>64</v>
      </c>
      <c r="C14" s="99"/>
      <c r="D14" s="99"/>
      <c r="E14" s="99"/>
    </row>
    <row r="15" spans="2:5" ht="15" thickBot="1" x14ac:dyDescent="0.35">
      <c r="B15" s="104" t="s">
        <v>35</v>
      </c>
      <c r="C15" s="104" t="s">
        <v>20</v>
      </c>
      <c r="D15" s="104" t="s">
        <v>65</v>
      </c>
      <c r="E15" s="105" t="s">
        <v>40</v>
      </c>
    </row>
    <row r="16" spans="2:5" ht="15" thickTop="1" x14ac:dyDescent="0.3">
      <c r="B16" s="106"/>
      <c r="C16" s="106"/>
      <c r="D16" s="106"/>
      <c r="E16" s="107"/>
    </row>
    <row r="17" spans="2:5" x14ac:dyDescent="0.3">
      <c r="B17" s="108" t="s">
        <v>66</v>
      </c>
      <c r="C17" s="108"/>
      <c r="D17" s="109">
        <v>8.8400000000000006E-2</v>
      </c>
      <c r="E17" s="108"/>
    </row>
    <row r="18" spans="2:5" x14ac:dyDescent="0.3">
      <c r="B18" s="108"/>
      <c r="C18" s="108"/>
      <c r="D18" s="109"/>
      <c r="E18" s="108"/>
    </row>
    <row r="19" spans="2:5" x14ac:dyDescent="0.3">
      <c r="B19" s="110" t="s">
        <v>68</v>
      </c>
      <c r="C19" s="111"/>
      <c r="D19" s="112">
        <v>7.8299999999999995E-2</v>
      </c>
      <c r="E19" s="113"/>
    </row>
    <row r="20" spans="2:5" x14ac:dyDescent="0.3">
      <c r="B20" s="114" t="s">
        <v>67</v>
      </c>
      <c r="C20" s="115"/>
      <c r="D20" s="112">
        <v>6.1899999999999997E-2</v>
      </c>
      <c r="E20" s="115"/>
    </row>
    <row r="21" spans="2:5" x14ac:dyDescent="0.3">
      <c r="B21" s="114" t="s">
        <v>38</v>
      </c>
      <c r="C21" s="116"/>
      <c r="D21" s="112">
        <v>0.1033</v>
      </c>
      <c r="E21" s="116"/>
    </row>
    <row r="22" spans="2:5" x14ac:dyDescent="0.3">
      <c r="B22" s="114" t="s">
        <v>39</v>
      </c>
      <c r="C22" s="100"/>
      <c r="D22" s="101">
        <v>0.10730000000000001</v>
      </c>
      <c r="E22" s="102"/>
    </row>
    <row r="23" spans="2:5" x14ac:dyDescent="0.3">
      <c r="B23" s="114" t="s">
        <v>41</v>
      </c>
      <c r="C23" s="100"/>
      <c r="D23" s="101"/>
      <c r="E23" s="102"/>
    </row>
    <row r="24" spans="2:5" x14ac:dyDescent="0.3">
      <c r="B24" s="114" t="s">
        <v>69</v>
      </c>
      <c r="C24" s="102"/>
      <c r="D24" s="101"/>
      <c r="E24" s="102">
        <v>442</v>
      </c>
    </row>
    <row r="25" spans="2:5" x14ac:dyDescent="0.3">
      <c r="B25" s="114" t="s">
        <v>42</v>
      </c>
      <c r="C25" s="102"/>
      <c r="D25" s="102"/>
      <c r="E25" s="102"/>
    </row>
    <row r="26" spans="2:5" x14ac:dyDescent="0.3">
      <c r="B26" s="114" t="s">
        <v>70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CO2 House</vt:lpstr>
      <vt:lpstr>Graph CO2 House</vt:lpstr>
      <vt:lpstr>CO2 Tax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2019-11-18T19:12:43Z</cp:lastPrinted>
  <dcterms:created xsi:type="dcterms:W3CDTF">2016-01-12T01:12:47Z</dcterms:created>
  <dcterms:modified xsi:type="dcterms:W3CDTF">2021-03-03T01:50:36Z</dcterms:modified>
</cp:coreProperties>
</file>